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5730" activeTab="0"/>
  </bookViews>
  <sheets>
    <sheet name=" 333 с 01.12.2022" sheetId="1" r:id="rId1"/>
  </sheets>
  <definedNames>
    <definedName name="_xlnm.Print_Area" localSheetId="0">' 333 с 01.12.2022'!$A$1:$H$42</definedName>
  </definedNames>
  <calcPr fullCalcOnLoad="1" refMode="R1C1"/>
</workbook>
</file>

<file path=xl/sharedStrings.xml><?xml version="1.0" encoding="utf-8"?>
<sst xmlns="http://schemas.openxmlformats.org/spreadsheetml/2006/main" count="61" uniqueCount="37">
  <si>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</si>
  <si>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</si>
  <si>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</si>
  <si>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</si>
  <si>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</si>
  <si>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</si>
  <si>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</si>
  <si>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</si>
  <si>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</si>
  <si>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</si>
  <si>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</si>
  <si>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</si>
  <si>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</si>
  <si>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</si>
  <si>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</si>
  <si>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</si>
  <si>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</si>
  <si>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% роста 2010/                2009</t>
  </si>
  <si>
    <t>цены  2009      года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</si>
  <si>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</si>
  <si>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t>цены  2010      года</t>
  </si>
  <si>
    <t>% роста 2011/                2010</t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</si>
  <si>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</si>
  <si>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</si>
  <si>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</si>
  <si>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</si>
  <si>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rPr>
        <b/>
        <sz val="11"/>
        <rFont val="Arial Cyr"/>
        <family val="0"/>
      </rPr>
      <t>Рост,  %</t>
    </r>
    <r>
      <rPr>
        <sz val="11"/>
        <rFont val="Arial Cyr"/>
        <family val="2"/>
      </rPr>
      <t xml:space="preserve">              </t>
    </r>
    <r>
      <rPr>
        <sz val="10"/>
        <rFont val="Arial Cyr"/>
        <family val="0"/>
      </rPr>
      <t xml:space="preserve"> 01.07.2017/01.07.2016</t>
    </r>
  </si>
  <si>
    <t xml:space="preserve">                       </t>
  </si>
  <si>
    <t xml:space="preserve">                       Начальник ПЭО</t>
  </si>
  <si>
    <t>О.Г. Година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</si>
  <si>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</si>
  <si>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</si>
  <si>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 xml:space="preserve">Приказ Агенства по регулированию цен и тарифов Ульяновской области  об установлении  спец.надбавки к ТТР  № 395-П от 28.12.2021         </t>
  </si>
  <si>
    <t>Приказ ФАС на  ТТР                         № 828/22 от 16.11.2022</t>
  </si>
  <si>
    <t>Приказ ФАС на  ПССУ                        № 775/22  от 31.10.2022</t>
  </si>
  <si>
    <t>Приказ  ФАС                                     № 821/22 от 16.11.2022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</si>
  <si>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декабря 2022 года (изменения в части индексации оптовых цен, ТТР, ПССУ)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на основании Постановления Правительства РФ №333 от 28.05.2007г.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</si>
</sst>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64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10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sz val="12"/>
      <color theme="1"/>
      <name val="Arial Cyr"/>
      <family val="2"/>
    </font>
    <font>
      <sz val="11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57" fillId="33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4" fontId="57" fillId="33" borderId="16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57" fillId="33" borderId="0" xfId="0" applyFont="1" applyFill="1" applyAlignment="1">
      <alignment horizontal="center"/>
    </xf>
    <xf numFmtId="0" fontId="59" fillId="33" borderId="14" xfId="0" applyFont="1" applyFill="1" applyBorder="1" applyAlignment="1">
      <alignment wrapText="1"/>
    </xf>
    <xf numFmtId="0" fontId="59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4" fontId="60" fillId="0" borderId="10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2" fontId="57" fillId="33" borderId="15" xfId="0" applyNumberFormat="1" applyFont="1" applyFill="1" applyBorder="1" applyAlignment="1">
      <alignment horizontal="center" vertical="center"/>
    </xf>
    <xf numFmtId="4" fontId="57" fillId="33" borderId="0" xfId="0" applyNumberFormat="1" applyFont="1" applyFill="1" applyAlignment="1">
      <alignment horizontal="center"/>
    </xf>
    <xf numFmtId="2" fontId="57" fillId="33" borderId="0" xfId="0" applyNumberFormat="1" applyFont="1" applyFill="1" applyAlignment="1">
      <alignment horizontal="center"/>
    </xf>
    <xf numFmtId="172" fontId="57" fillId="33" borderId="0" xfId="0" applyNumberFormat="1" applyFont="1" applyFill="1" applyAlignment="1">
      <alignment horizontal="center"/>
    </xf>
    <xf numFmtId="4" fontId="57" fillId="33" borderId="15" xfId="0" applyNumberFormat="1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/>
    </xf>
    <xf numFmtId="2" fontId="57" fillId="33" borderId="0" xfId="0" applyNumberFormat="1" applyFont="1" applyFill="1" applyAlignment="1">
      <alignment/>
    </xf>
    <xf numFmtId="0" fontId="57" fillId="33" borderId="18" xfId="0" applyFont="1" applyFill="1" applyBorder="1" applyAlignment="1">
      <alignment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62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D6">
      <selection activeCell="U9" sqref="U9"/>
    </sheetView>
  </sheetViews>
  <sheetFormatPr defaultColWidth="9.00390625" defaultRowHeight="12.75"/>
  <cols>
    <col min="1" max="1" width="38.375" style="1" customWidth="1"/>
    <col min="2" max="2" width="27.75390625" style="1" customWidth="1"/>
    <col min="3" max="4" width="25.625" style="27" customWidth="1"/>
    <col min="5" max="5" width="23.75390625" style="1" customWidth="1"/>
    <col min="6" max="6" width="25.625" style="1" customWidth="1"/>
    <col min="7" max="8" width="24.125" style="1" customWidth="1"/>
    <col min="9" max="10" width="0" style="1" hidden="1" customWidth="1"/>
    <col min="11" max="11" width="6.75390625" style="1" hidden="1" customWidth="1"/>
    <col min="12" max="12" width="7.125" style="1" hidden="1" customWidth="1"/>
    <col min="13" max="13" width="0" style="1" hidden="1" customWidth="1"/>
    <col min="14" max="14" width="11.875" style="1" hidden="1" customWidth="1"/>
    <col min="15" max="17" width="0" style="1" hidden="1" customWidth="1"/>
    <col min="18" max="18" width="10.75390625" style="1" hidden="1" customWidth="1"/>
    <col min="1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.75" customHeight="1">
      <c r="A7" s="59" t="s">
        <v>36</v>
      </c>
      <c r="B7" s="59"/>
      <c r="C7" s="59"/>
      <c r="D7" s="59"/>
      <c r="E7" s="59"/>
      <c r="F7" s="59"/>
      <c r="G7" s="59"/>
      <c r="H7" s="59"/>
    </row>
    <row r="8" spans="1:8" ht="13.5" customHeight="1" thickBot="1">
      <c r="A8" s="60"/>
      <c r="B8" s="60"/>
      <c r="C8" s="60"/>
      <c r="D8" s="60"/>
      <c r="E8" s="60"/>
      <c r="F8" s="60"/>
      <c r="G8" s="60"/>
      <c r="H8" s="60"/>
    </row>
    <row r="9" spans="1:18" ht="67.5" customHeight="1" thickBot="1">
      <c r="A9" s="7" t="s">
        <v>6</v>
      </c>
      <c r="B9" s="7" t="s">
        <v>7</v>
      </c>
      <c r="C9" s="48" t="s">
        <v>30</v>
      </c>
      <c r="D9" s="49" t="s">
        <v>31</v>
      </c>
      <c r="E9" s="9" t="s">
        <v>22</v>
      </c>
      <c r="F9" s="9" t="s">
        <v>8</v>
      </c>
      <c r="G9" s="8" t="s">
        <v>19</v>
      </c>
      <c r="H9" s="10" t="s">
        <v>9</v>
      </c>
      <c r="I9" s="61" t="s">
        <v>18</v>
      </c>
      <c r="J9" s="62"/>
      <c r="K9" s="63" t="s">
        <v>17</v>
      </c>
      <c r="L9" s="64"/>
      <c r="M9" s="11" t="s">
        <v>20</v>
      </c>
      <c r="N9" s="12" t="s">
        <v>21</v>
      </c>
      <c r="R9" s="17" t="s">
        <v>26</v>
      </c>
    </row>
    <row r="10" spans="1:18" s="27" customFormat="1" ht="25.5" customHeight="1">
      <c r="A10" s="22" t="s">
        <v>25</v>
      </c>
      <c r="B10" s="54" t="s">
        <v>35</v>
      </c>
      <c r="C10" s="20" t="s">
        <v>4</v>
      </c>
      <c r="D10" s="20"/>
      <c r="E10" s="20"/>
      <c r="F10" s="20"/>
      <c r="G10" s="23"/>
      <c r="H10" s="23"/>
      <c r="I10" s="24"/>
      <c r="J10" s="24"/>
      <c r="K10" s="24"/>
      <c r="L10" s="24"/>
      <c r="M10" s="25"/>
      <c r="N10" s="26"/>
      <c r="R10" s="28"/>
    </row>
    <row r="11" spans="1:18" s="27" customFormat="1" ht="17.25" customHeight="1">
      <c r="A11" s="29" t="s">
        <v>10</v>
      </c>
      <c r="B11" s="55"/>
      <c r="C11" s="19">
        <v>5353</v>
      </c>
      <c r="D11" s="30">
        <v>345.85</v>
      </c>
      <c r="E11" s="46">
        <v>50.99</v>
      </c>
      <c r="F11" s="46">
        <v>135.16</v>
      </c>
      <c r="G11" s="19">
        <f>SUM(C11,D11,E11,F11)</f>
        <v>5885</v>
      </c>
      <c r="H11" s="19">
        <f>G11*1.2</f>
        <v>7062</v>
      </c>
      <c r="I11" s="31">
        <v>3210.4</v>
      </c>
      <c r="J11" s="32">
        <v>2946.08</v>
      </c>
      <c r="K11" s="33">
        <f aca="true" t="shared" si="0" ref="K11:K17">H11/I11*100</f>
        <v>219.97258908547218</v>
      </c>
      <c r="L11" s="33" t="e">
        <f>#REF!/J11*100</f>
        <v>#REF!</v>
      </c>
      <c r="M11" s="27">
        <v>3490.8057999999996</v>
      </c>
      <c r="N11" s="33">
        <f>H11/M11*100</f>
        <v>202.30286084662748</v>
      </c>
      <c r="O11" s="27">
        <v>4005.3802</v>
      </c>
      <c r="P11" s="32">
        <f>H11/O11*100</f>
        <v>176.31285040056872</v>
      </c>
      <c r="Q11" s="27">
        <v>5686.891999999999</v>
      </c>
      <c r="R11" s="34">
        <f>H11/Q11*100-100</f>
        <v>24.180307978417773</v>
      </c>
    </row>
    <row r="12" spans="1:18" s="27" customFormat="1" ht="17.25" customHeight="1">
      <c r="A12" s="29" t="s">
        <v>11</v>
      </c>
      <c r="B12" s="56" t="s">
        <v>34</v>
      </c>
      <c r="C12" s="19">
        <v>5353</v>
      </c>
      <c r="D12" s="30">
        <v>395.28</v>
      </c>
      <c r="E12" s="46">
        <v>50.99</v>
      </c>
      <c r="F12" s="46">
        <v>141.15</v>
      </c>
      <c r="G12" s="19">
        <f aca="true" t="shared" si="1" ref="G12:G17">SUM(C12,D12,E12,F12)</f>
        <v>5940.419999999999</v>
      </c>
      <c r="H12" s="19">
        <f aca="true" t="shared" si="2" ref="H12:H17">G12*1.2</f>
        <v>7128.503999999999</v>
      </c>
      <c r="I12" s="31">
        <v>3227.9</v>
      </c>
      <c r="J12" s="32">
        <v>2963.58</v>
      </c>
      <c r="K12" s="33">
        <f t="shared" si="0"/>
        <v>220.8402986461786</v>
      </c>
      <c r="L12" s="33" t="e">
        <f>#REF!/J12*100</f>
        <v>#REF!</v>
      </c>
      <c r="M12" s="27">
        <v>3512.8835999999997</v>
      </c>
      <c r="N12" s="33">
        <f aca="true" t="shared" si="3" ref="N12:N17">H12/M12*100</f>
        <v>202.92457171083038</v>
      </c>
      <c r="O12" s="27">
        <v>4033.4288</v>
      </c>
      <c r="P12" s="32">
        <f aca="true" t="shared" si="4" ref="P12:P17">H12/O12*100</f>
        <v>176.7355853659794</v>
      </c>
      <c r="Q12" s="27">
        <v>5736.746999999999</v>
      </c>
      <c r="R12" s="34">
        <f aca="true" t="shared" si="5" ref="R12:R17">H12/Q12*100-100</f>
        <v>24.2603865919135</v>
      </c>
    </row>
    <row r="13" spans="1:18" s="27" customFormat="1" ht="17.25" customHeight="1">
      <c r="A13" s="29" t="s">
        <v>12</v>
      </c>
      <c r="B13" s="56"/>
      <c r="C13" s="19">
        <v>5353</v>
      </c>
      <c r="D13" s="30">
        <v>645.08</v>
      </c>
      <c r="E13" s="46">
        <v>50.99</v>
      </c>
      <c r="F13" s="46">
        <v>153.98</v>
      </c>
      <c r="G13" s="19">
        <f t="shared" si="1"/>
        <v>6203.049999999999</v>
      </c>
      <c r="H13" s="19">
        <f t="shared" si="2"/>
        <v>7443.659999999999</v>
      </c>
      <c r="I13" s="31">
        <v>3331.93</v>
      </c>
      <c r="J13" s="32">
        <v>3067.61</v>
      </c>
      <c r="K13" s="33">
        <f t="shared" si="0"/>
        <v>223.4038530221223</v>
      </c>
      <c r="L13" s="33" t="e">
        <f>#REF!/J13*100</f>
        <v>#REF!</v>
      </c>
      <c r="M13" s="27">
        <v>3636.8426</v>
      </c>
      <c r="N13" s="33">
        <f t="shared" si="3"/>
        <v>204.6736914047366</v>
      </c>
      <c r="O13" s="27">
        <v>4182.8522</v>
      </c>
      <c r="P13" s="32">
        <f t="shared" si="4"/>
        <v>177.95656274921689</v>
      </c>
      <c r="Q13" s="27">
        <v>5969.915</v>
      </c>
      <c r="R13" s="34">
        <f t="shared" si="5"/>
        <v>24.68619737466946</v>
      </c>
    </row>
    <row r="14" spans="1:18" s="27" customFormat="1" ht="25.5" customHeight="1">
      <c r="A14" s="29" t="s">
        <v>13</v>
      </c>
      <c r="B14" s="52" t="s">
        <v>33</v>
      </c>
      <c r="C14" s="19">
        <v>5353</v>
      </c>
      <c r="D14" s="30">
        <v>924.67</v>
      </c>
      <c r="E14" s="46">
        <v>50.99</v>
      </c>
      <c r="F14" s="46">
        <v>172.8</v>
      </c>
      <c r="G14" s="19">
        <f t="shared" si="1"/>
        <v>6501.46</v>
      </c>
      <c r="H14" s="19">
        <f t="shared" si="2"/>
        <v>7801.7519999999995</v>
      </c>
      <c r="I14" s="31">
        <v>3451.28</v>
      </c>
      <c r="J14" s="32">
        <v>3186.96</v>
      </c>
      <c r="K14" s="33">
        <f t="shared" si="0"/>
        <v>226.05386986857047</v>
      </c>
      <c r="L14" s="33" t="e">
        <f>#REF!/J14*100</f>
        <v>#REF!</v>
      </c>
      <c r="M14" s="27">
        <v>3784.9444</v>
      </c>
      <c r="N14" s="33">
        <f t="shared" si="3"/>
        <v>206.12593410883395</v>
      </c>
      <c r="O14" s="27">
        <v>4354.967</v>
      </c>
      <c r="P14" s="32">
        <f t="shared" si="4"/>
        <v>179.1460647118566</v>
      </c>
      <c r="Q14" s="27">
        <v>6235.7218</v>
      </c>
      <c r="R14" s="19">
        <f t="shared" si="5"/>
        <v>25.113856105639584</v>
      </c>
    </row>
    <row r="15" spans="1:18" s="27" customFormat="1" ht="17.25" customHeight="1">
      <c r="A15" s="29" t="s">
        <v>14</v>
      </c>
      <c r="B15" s="56" t="s">
        <v>32</v>
      </c>
      <c r="C15" s="19">
        <v>5353</v>
      </c>
      <c r="D15" s="30">
        <v>941.6</v>
      </c>
      <c r="E15" s="46">
        <v>50.99</v>
      </c>
      <c r="F15" s="46">
        <v>177.07</v>
      </c>
      <c r="G15" s="19">
        <f t="shared" si="1"/>
        <v>6522.66</v>
      </c>
      <c r="H15" s="19">
        <f t="shared" si="2"/>
        <v>7827.191999999999</v>
      </c>
      <c r="I15" s="31">
        <v>3453.46</v>
      </c>
      <c r="J15" s="32">
        <v>3189.14</v>
      </c>
      <c r="K15" s="33">
        <f t="shared" si="0"/>
        <v>226.64782565890437</v>
      </c>
      <c r="L15" s="33" t="e">
        <f>#REF!/J15*100</f>
        <v>#REF!</v>
      </c>
      <c r="M15" s="27">
        <v>3795.0687999999996</v>
      </c>
      <c r="N15" s="33">
        <f t="shared" si="3"/>
        <v>206.24637951227655</v>
      </c>
      <c r="O15" s="27">
        <v>4366.9912</v>
      </c>
      <c r="P15" s="32">
        <f t="shared" si="4"/>
        <v>179.23535087499144</v>
      </c>
      <c r="Q15" s="27">
        <v>6255.2036</v>
      </c>
      <c r="R15" s="34">
        <f t="shared" si="5"/>
        <v>25.130891023275396</v>
      </c>
    </row>
    <row r="16" spans="1:18" s="27" customFormat="1" ht="17.25" customHeight="1">
      <c r="A16" s="29" t="s">
        <v>15</v>
      </c>
      <c r="B16" s="57"/>
      <c r="C16" s="19">
        <v>5353</v>
      </c>
      <c r="D16" s="30">
        <v>959.95</v>
      </c>
      <c r="E16" s="46">
        <v>50.99</v>
      </c>
      <c r="F16" s="46">
        <v>181.71</v>
      </c>
      <c r="G16" s="19">
        <f t="shared" si="1"/>
        <v>6545.65</v>
      </c>
      <c r="H16" s="19">
        <f t="shared" si="2"/>
        <v>7854.779999999999</v>
      </c>
      <c r="I16" s="31">
        <v>3455.65</v>
      </c>
      <c r="J16" s="32">
        <v>3191.33</v>
      </c>
      <c r="K16" s="33">
        <f t="shared" si="0"/>
        <v>227.30253353204168</v>
      </c>
      <c r="L16" s="33" t="e">
        <f>#REF!/J16*100</f>
        <v>#REF!</v>
      </c>
      <c r="M16" s="27">
        <v>3801.2638</v>
      </c>
      <c r="N16" s="33">
        <f t="shared" si="3"/>
        <v>206.6360140540627</v>
      </c>
      <c r="O16" s="27">
        <v>4376.348599999999</v>
      </c>
      <c r="P16" s="32">
        <f t="shared" si="4"/>
        <v>179.48250283352655</v>
      </c>
      <c r="Q16" s="27">
        <v>6276.3138</v>
      </c>
      <c r="R16" s="34">
        <f t="shared" si="5"/>
        <v>25.149574261248688</v>
      </c>
    </row>
    <row r="17" spans="1:18" s="27" customFormat="1" ht="51" customHeight="1" thickBot="1">
      <c r="A17" s="35" t="s">
        <v>16</v>
      </c>
      <c r="B17" s="58"/>
      <c r="C17" s="19">
        <v>5353</v>
      </c>
      <c r="D17" s="36">
        <v>974.07</v>
      </c>
      <c r="E17" s="46">
        <v>50.99</v>
      </c>
      <c r="F17" s="47">
        <v>186.49</v>
      </c>
      <c r="G17" s="21">
        <f t="shared" si="1"/>
        <v>6564.549999999999</v>
      </c>
      <c r="H17" s="19">
        <f t="shared" si="2"/>
        <v>7877.459999999999</v>
      </c>
      <c r="I17" s="31">
        <v>3457.84</v>
      </c>
      <c r="J17" s="32">
        <v>3193.52</v>
      </c>
      <c r="K17" s="33">
        <f t="shared" si="0"/>
        <v>227.81447377553613</v>
      </c>
      <c r="L17" s="33" t="e">
        <f>#REF!/J17*100</f>
        <v>#REF!</v>
      </c>
      <c r="M17" s="27">
        <v>3807.4824000000003</v>
      </c>
      <c r="N17" s="33">
        <f t="shared" si="3"/>
        <v>206.8941933914126</v>
      </c>
      <c r="O17" s="27">
        <v>4385.422799999999</v>
      </c>
      <c r="P17" s="32">
        <f t="shared" si="4"/>
        <v>179.6282903440918</v>
      </c>
      <c r="Q17" s="27">
        <v>6293.884</v>
      </c>
      <c r="R17" s="21">
        <f t="shared" si="5"/>
        <v>25.16055268892785</v>
      </c>
    </row>
    <row r="18" spans="1:18" s="27" customFormat="1" ht="39" customHeight="1">
      <c r="A18" s="37" t="s">
        <v>23</v>
      </c>
      <c r="B18" s="54" t="s">
        <v>35</v>
      </c>
      <c r="C18" s="20" t="s">
        <v>4</v>
      </c>
      <c r="D18" s="20"/>
      <c r="E18" s="45"/>
      <c r="F18" s="20"/>
      <c r="G18" s="38"/>
      <c r="H18" s="38"/>
      <c r="R18" s="39"/>
    </row>
    <row r="19" spans="1:18" s="27" customFormat="1" ht="17.25" customHeight="1">
      <c r="A19" s="29" t="s">
        <v>10</v>
      </c>
      <c r="B19" s="55"/>
      <c r="C19" s="19">
        <v>5170</v>
      </c>
      <c r="D19" s="30">
        <v>345.85</v>
      </c>
      <c r="E19" s="46">
        <v>50.99</v>
      </c>
      <c r="F19" s="46">
        <v>135.16</v>
      </c>
      <c r="G19" s="19">
        <f>SUM(C19,D19,E19,F19)</f>
        <v>5702</v>
      </c>
      <c r="H19" s="19">
        <f aca="true" t="shared" si="6" ref="H19:H25">G19*1.2</f>
        <v>6842.4</v>
      </c>
      <c r="I19" s="27">
        <v>3031.04</v>
      </c>
      <c r="J19" s="32">
        <v>2822.18</v>
      </c>
      <c r="K19" s="33">
        <f aca="true" t="shared" si="7" ref="K19:K25">H19/I19*100</f>
        <v>225.74429898648648</v>
      </c>
      <c r="L19" s="33" t="e">
        <f>#REF!/J19*100</f>
        <v>#REF!</v>
      </c>
      <c r="Q19" s="27">
        <v>5509.891999999999</v>
      </c>
      <c r="R19" s="34">
        <f aca="true" t="shared" si="8" ref="R19:R25">H19/Q19*100-100</f>
        <v>24.183922298295514</v>
      </c>
    </row>
    <row r="20" spans="1:18" s="27" customFormat="1" ht="17.25" customHeight="1">
      <c r="A20" s="29" t="s">
        <v>11</v>
      </c>
      <c r="B20" s="56" t="s">
        <v>34</v>
      </c>
      <c r="C20" s="19">
        <v>5170</v>
      </c>
      <c r="D20" s="30">
        <v>395.28</v>
      </c>
      <c r="E20" s="46">
        <v>50.99</v>
      </c>
      <c r="F20" s="46">
        <v>141.15</v>
      </c>
      <c r="G20" s="19">
        <f aca="true" t="shared" si="9" ref="G20:G25">SUM(C20,D20,E20,F20)</f>
        <v>5757.419999999999</v>
      </c>
      <c r="H20" s="19">
        <f t="shared" si="6"/>
        <v>6908.903999999999</v>
      </c>
      <c r="I20" s="27">
        <v>3048.54</v>
      </c>
      <c r="J20" s="32">
        <v>2839.68</v>
      </c>
      <c r="K20" s="33">
        <f t="shared" si="7"/>
        <v>226.62992776870237</v>
      </c>
      <c r="L20" s="33" t="e">
        <f>#REF!/J20*100</f>
        <v>#REF!</v>
      </c>
      <c r="Q20" s="27">
        <v>5559.746999999999</v>
      </c>
      <c r="R20" s="34">
        <f t="shared" si="8"/>
        <v>24.266517882918052</v>
      </c>
    </row>
    <row r="21" spans="1:18" s="27" customFormat="1" ht="17.25" customHeight="1">
      <c r="A21" s="29" t="s">
        <v>12</v>
      </c>
      <c r="B21" s="56"/>
      <c r="C21" s="19">
        <v>5170</v>
      </c>
      <c r="D21" s="30">
        <v>645.08</v>
      </c>
      <c r="E21" s="46">
        <v>50.99</v>
      </c>
      <c r="F21" s="46">
        <v>153.98</v>
      </c>
      <c r="G21" s="19">
        <f t="shared" si="9"/>
        <v>6020.049999999999</v>
      </c>
      <c r="H21" s="19">
        <f t="shared" si="6"/>
        <v>7224.059999999999</v>
      </c>
      <c r="I21" s="27">
        <v>3152.57</v>
      </c>
      <c r="J21" s="32">
        <v>2943.71</v>
      </c>
      <c r="K21" s="33">
        <f t="shared" si="7"/>
        <v>229.14828219516136</v>
      </c>
      <c r="L21" s="33" t="e">
        <f>#REF!/J21*100</f>
        <v>#REF!</v>
      </c>
      <c r="Q21" s="27">
        <v>5792.915</v>
      </c>
      <c r="R21" s="34">
        <f t="shared" si="8"/>
        <v>24.705092341247877</v>
      </c>
    </row>
    <row r="22" spans="1:18" s="27" customFormat="1" ht="26.25" customHeight="1">
      <c r="A22" s="29" t="s">
        <v>13</v>
      </c>
      <c r="B22" s="53" t="s">
        <v>33</v>
      </c>
      <c r="C22" s="19">
        <v>5170</v>
      </c>
      <c r="D22" s="30">
        <v>924.67</v>
      </c>
      <c r="E22" s="46">
        <v>50.99</v>
      </c>
      <c r="F22" s="46">
        <v>172.8</v>
      </c>
      <c r="G22" s="19">
        <f t="shared" si="9"/>
        <v>6318.46</v>
      </c>
      <c r="H22" s="19">
        <f t="shared" si="6"/>
        <v>7582.152</v>
      </c>
      <c r="I22" s="27">
        <v>3271.92</v>
      </c>
      <c r="J22" s="32">
        <v>3063.06</v>
      </c>
      <c r="K22" s="33">
        <f t="shared" si="7"/>
        <v>231.7340277268393</v>
      </c>
      <c r="L22" s="33" t="e">
        <f>#REF!/J22*100</f>
        <v>#REF!</v>
      </c>
      <c r="Q22" s="27">
        <v>6058.7218</v>
      </c>
      <c r="R22" s="19">
        <f t="shared" si="8"/>
        <v>25.14441577429747</v>
      </c>
    </row>
    <row r="23" spans="1:18" s="27" customFormat="1" ht="17.25" customHeight="1">
      <c r="A23" s="29" t="s">
        <v>14</v>
      </c>
      <c r="B23" s="56" t="s">
        <v>32</v>
      </c>
      <c r="C23" s="19">
        <v>5170</v>
      </c>
      <c r="D23" s="30">
        <v>941.6</v>
      </c>
      <c r="E23" s="46">
        <v>50.99</v>
      </c>
      <c r="F23" s="46">
        <v>177.07</v>
      </c>
      <c r="G23" s="19">
        <f t="shared" si="9"/>
        <v>6339.66</v>
      </c>
      <c r="H23" s="19">
        <f t="shared" si="6"/>
        <v>7607.592</v>
      </c>
      <c r="I23" s="40">
        <v>3274.1</v>
      </c>
      <c r="J23" s="32">
        <v>3065.24</v>
      </c>
      <c r="K23" s="33">
        <f t="shared" si="7"/>
        <v>232.3567392565896</v>
      </c>
      <c r="L23" s="33" t="e">
        <f>#REF!/J23*100</f>
        <v>#REF!</v>
      </c>
      <c r="Q23" s="27">
        <v>6078.2036</v>
      </c>
      <c r="R23" s="19">
        <f t="shared" si="8"/>
        <v>25.161848806775737</v>
      </c>
    </row>
    <row r="24" spans="1:18" s="27" customFormat="1" ht="17.25" customHeight="1">
      <c r="A24" s="29" t="s">
        <v>15</v>
      </c>
      <c r="B24" s="57"/>
      <c r="C24" s="19">
        <v>5170</v>
      </c>
      <c r="D24" s="30">
        <v>959.95</v>
      </c>
      <c r="E24" s="46">
        <v>50.99</v>
      </c>
      <c r="F24" s="46">
        <v>181.71</v>
      </c>
      <c r="G24" s="19">
        <f t="shared" si="9"/>
        <v>6362.65</v>
      </c>
      <c r="H24" s="19">
        <f t="shared" si="6"/>
        <v>7635.179999999999</v>
      </c>
      <c r="I24" s="27">
        <v>3276.29</v>
      </c>
      <c r="J24" s="32">
        <v>3067.43</v>
      </c>
      <c r="K24" s="33">
        <f t="shared" si="7"/>
        <v>233.0434729526385</v>
      </c>
      <c r="L24" s="33" t="e">
        <f>#REF!/J24*100</f>
        <v>#REF!</v>
      </c>
      <c r="Q24" s="27">
        <v>6099.3138</v>
      </c>
      <c r="R24" s="34">
        <f t="shared" si="8"/>
        <v>25.180967078624477</v>
      </c>
    </row>
    <row r="25" spans="1:18" s="27" customFormat="1" ht="49.5" customHeight="1" thickBot="1">
      <c r="A25" s="35" t="s">
        <v>16</v>
      </c>
      <c r="B25" s="58"/>
      <c r="C25" s="19">
        <v>5170</v>
      </c>
      <c r="D25" s="36">
        <v>974.07</v>
      </c>
      <c r="E25" s="46">
        <v>50.99</v>
      </c>
      <c r="F25" s="47">
        <v>186.49</v>
      </c>
      <c r="G25" s="19">
        <f t="shared" si="9"/>
        <v>6381.549999999999</v>
      </c>
      <c r="H25" s="19">
        <f t="shared" si="6"/>
        <v>7657.859999999999</v>
      </c>
      <c r="I25" s="27">
        <v>3278.48</v>
      </c>
      <c r="J25" s="32">
        <v>3069.62</v>
      </c>
      <c r="K25" s="33">
        <f t="shared" si="7"/>
        <v>233.57958566164805</v>
      </c>
      <c r="L25" s="33" t="e">
        <f>#REF!/J25*100</f>
        <v>#REF!</v>
      </c>
      <c r="Q25" s="27">
        <v>6116.884</v>
      </c>
      <c r="R25" s="21">
        <f t="shared" si="8"/>
        <v>25.19217300834869</v>
      </c>
    </row>
    <row r="26" spans="1:18" s="27" customFormat="1" ht="42" customHeight="1">
      <c r="A26" s="37" t="s">
        <v>24</v>
      </c>
      <c r="B26" s="54" t="s">
        <v>35</v>
      </c>
      <c r="C26" s="20" t="s">
        <v>4</v>
      </c>
      <c r="D26" s="20"/>
      <c r="E26" s="45"/>
      <c r="F26" s="41"/>
      <c r="G26" s="38"/>
      <c r="H26" s="38"/>
      <c r="R26" s="39"/>
    </row>
    <row r="27" spans="1:18" s="27" customFormat="1" ht="17.25" customHeight="1">
      <c r="A27" s="29" t="s">
        <v>10</v>
      </c>
      <c r="B27" s="55"/>
      <c r="C27" s="19">
        <v>5571</v>
      </c>
      <c r="D27" s="30">
        <v>345.85</v>
      </c>
      <c r="E27" s="46">
        <v>50.99</v>
      </c>
      <c r="F27" s="46">
        <v>135.16</v>
      </c>
      <c r="G27" s="19">
        <f aca="true" t="shared" si="10" ref="G27:G33">SUM(C27,D27,E27,F27)</f>
        <v>6103</v>
      </c>
      <c r="H27" s="19">
        <f aca="true" t="shared" si="11" ref="H27:H33">G27*1.2</f>
        <v>7323.599999999999</v>
      </c>
      <c r="I27" s="27">
        <v>3335.48</v>
      </c>
      <c r="J27" s="32">
        <v>3069.98</v>
      </c>
      <c r="K27" s="33">
        <f aca="true" t="shared" si="12" ref="K27:K33">H27/I27*100</f>
        <v>219.56659911017306</v>
      </c>
      <c r="L27" s="33" t="e">
        <f>#REF!/J27*100</f>
        <v>#REF!</v>
      </c>
      <c r="Q27" s="27">
        <v>5896.931999999999</v>
      </c>
      <c r="R27" s="34">
        <f aca="true" t="shared" si="13" ref="R27:R33">H27/Q27*100-100</f>
        <v>24.19339412426666</v>
      </c>
    </row>
    <row r="28" spans="1:18" s="27" customFormat="1" ht="17.25" customHeight="1">
      <c r="A28" s="29" t="s">
        <v>11</v>
      </c>
      <c r="B28" s="56" t="s">
        <v>34</v>
      </c>
      <c r="C28" s="19">
        <v>5571</v>
      </c>
      <c r="D28" s="30">
        <v>395.28</v>
      </c>
      <c r="E28" s="46">
        <v>50.99</v>
      </c>
      <c r="F28" s="46">
        <v>141.15</v>
      </c>
      <c r="G28" s="19">
        <f t="shared" si="10"/>
        <v>6158.419999999999</v>
      </c>
      <c r="H28" s="19">
        <f t="shared" si="11"/>
        <v>7390.103999999998</v>
      </c>
      <c r="I28" s="27">
        <v>3352.98</v>
      </c>
      <c r="J28" s="32">
        <v>3087.48</v>
      </c>
      <c r="K28" s="33">
        <f t="shared" si="12"/>
        <v>220.4040584793228</v>
      </c>
      <c r="L28" s="33" t="e">
        <f>#REF!/J28*100</f>
        <v>#REF!</v>
      </c>
      <c r="Q28" s="27">
        <v>5946.786999999999</v>
      </c>
      <c r="R28" s="34">
        <f t="shared" si="13"/>
        <v>24.27053466014503</v>
      </c>
    </row>
    <row r="29" spans="1:18" s="27" customFormat="1" ht="24.75" customHeight="1">
      <c r="A29" s="29" t="s">
        <v>12</v>
      </c>
      <c r="B29" s="56"/>
      <c r="C29" s="19">
        <v>5571</v>
      </c>
      <c r="D29" s="30">
        <v>645.08</v>
      </c>
      <c r="E29" s="46">
        <v>50.99</v>
      </c>
      <c r="F29" s="46">
        <v>153.98</v>
      </c>
      <c r="G29" s="19">
        <f t="shared" si="10"/>
        <v>6421.049999999999</v>
      </c>
      <c r="H29" s="19">
        <f t="shared" si="11"/>
        <v>7705.259999999998</v>
      </c>
      <c r="I29" s="27">
        <v>3457.01</v>
      </c>
      <c r="J29" s="32">
        <v>3191.51</v>
      </c>
      <c r="K29" s="33">
        <f t="shared" si="12"/>
        <v>222.88798701768283</v>
      </c>
      <c r="L29" s="33" t="e">
        <f>#REF!/J29*100</f>
        <v>#REF!</v>
      </c>
      <c r="Q29" s="27">
        <v>6179.955</v>
      </c>
      <c r="R29" s="19">
        <f t="shared" si="13"/>
        <v>24.681490399201905</v>
      </c>
    </row>
    <row r="30" spans="1:18" s="27" customFormat="1" ht="27.75" customHeight="1">
      <c r="A30" s="29" t="s">
        <v>13</v>
      </c>
      <c r="B30" s="53" t="s">
        <v>33</v>
      </c>
      <c r="C30" s="19">
        <v>5571</v>
      </c>
      <c r="D30" s="30">
        <v>924.67</v>
      </c>
      <c r="E30" s="46">
        <v>50.99</v>
      </c>
      <c r="F30" s="46">
        <v>172.8</v>
      </c>
      <c r="G30" s="19">
        <f t="shared" si="10"/>
        <v>6719.46</v>
      </c>
      <c r="H30" s="19">
        <f t="shared" si="11"/>
        <v>8063.352</v>
      </c>
      <c r="I30" s="27">
        <v>3576.36</v>
      </c>
      <c r="J30" s="32">
        <v>3310.86</v>
      </c>
      <c r="K30" s="33">
        <f t="shared" si="12"/>
        <v>225.46253732845685</v>
      </c>
      <c r="L30" s="33" t="e">
        <f>#REF!/J30*100</f>
        <v>#REF!</v>
      </c>
      <c r="Q30" s="27">
        <v>6445.7618</v>
      </c>
      <c r="R30" s="19">
        <f t="shared" si="13"/>
        <v>25.095407652203335</v>
      </c>
    </row>
    <row r="31" spans="1:18" s="27" customFormat="1" ht="17.25" customHeight="1">
      <c r="A31" s="29" t="s">
        <v>14</v>
      </c>
      <c r="B31" s="56" t="s">
        <v>32</v>
      </c>
      <c r="C31" s="19">
        <v>5571</v>
      </c>
      <c r="D31" s="30">
        <v>941.6</v>
      </c>
      <c r="E31" s="46">
        <v>50.99</v>
      </c>
      <c r="F31" s="46">
        <v>177.07</v>
      </c>
      <c r="G31" s="19">
        <f t="shared" si="10"/>
        <v>6740.66</v>
      </c>
      <c r="H31" s="19">
        <f t="shared" si="11"/>
        <v>8088.7919999999995</v>
      </c>
      <c r="I31" s="27">
        <v>3578.54</v>
      </c>
      <c r="J31" s="32">
        <v>3313.04</v>
      </c>
      <c r="K31" s="33">
        <f t="shared" si="12"/>
        <v>226.0360929317543</v>
      </c>
      <c r="L31" s="33" t="e">
        <f>#REF!/J31*100</f>
        <v>#REF!</v>
      </c>
      <c r="Q31" s="27">
        <v>6465.2436</v>
      </c>
      <c r="R31" s="34">
        <f t="shared" si="13"/>
        <v>25.111944737859517</v>
      </c>
    </row>
    <row r="32" spans="1:18" s="27" customFormat="1" ht="17.25" customHeight="1">
      <c r="A32" s="29" t="s">
        <v>15</v>
      </c>
      <c r="B32" s="57"/>
      <c r="C32" s="19">
        <v>5571</v>
      </c>
      <c r="D32" s="30">
        <v>959.95</v>
      </c>
      <c r="E32" s="46">
        <v>50.99</v>
      </c>
      <c r="F32" s="46">
        <v>181.71</v>
      </c>
      <c r="G32" s="19">
        <f t="shared" si="10"/>
        <v>6763.65</v>
      </c>
      <c r="H32" s="19">
        <f t="shared" si="11"/>
        <v>8116.379999999999</v>
      </c>
      <c r="I32" s="27">
        <v>3580.73</v>
      </c>
      <c r="J32" s="32">
        <v>3315.23</v>
      </c>
      <c r="K32" s="33">
        <f t="shared" si="12"/>
        <v>226.66830506628534</v>
      </c>
      <c r="L32" s="33" t="e">
        <f>#REF!/J32*100</f>
        <v>#REF!</v>
      </c>
      <c r="Q32" s="27">
        <v>6486.3538</v>
      </c>
      <c r="R32" s="34">
        <f t="shared" si="13"/>
        <v>25.130084640156383</v>
      </c>
    </row>
    <row r="33" spans="1:18" s="27" customFormat="1" ht="45" customHeight="1" thickBot="1">
      <c r="A33" s="35" t="s">
        <v>16</v>
      </c>
      <c r="B33" s="58"/>
      <c r="C33" s="21">
        <v>5571</v>
      </c>
      <c r="D33" s="36">
        <v>974.07</v>
      </c>
      <c r="E33" s="47">
        <v>50.99</v>
      </c>
      <c r="F33" s="47">
        <v>186.49</v>
      </c>
      <c r="G33" s="21">
        <f t="shared" si="10"/>
        <v>6782.549999999999</v>
      </c>
      <c r="H33" s="21">
        <f t="shared" si="11"/>
        <v>8139.059999999999</v>
      </c>
      <c r="I33" s="27">
        <v>3582.92</v>
      </c>
      <c r="J33" s="32">
        <v>3317.42</v>
      </c>
      <c r="K33" s="33">
        <f t="shared" si="12"/>
        <v>227.162761099885</v>
      </c>
      <c r="L33" s="33" t="e">
        <f>#REF!/J33*100</f>
        <v>#REF!</v>
      </c>
      <c r="Q33" s="27">
        <v>6503.924</v>
      </c>
      <c r="R33" s="21">
        <f t="shared" si="13"/>
        <v>25.14076117740612</v>
      </c>
    </row>
    <row r="34" spans="1:8" s="3" customFormat="1" ht="44.25" customHeight="1">
      <c r="A34" s="18" t="s">
        <v>27</v>
      </c>
      <c r="B34" s="13"/>
      <c r="C34" s="50"/>
      <c r="D34" s="50"/>
      <c r="E34" s="14"/>
      <c r="F34" s="14"/>
      <c r="G34" s="14"/>
      <c r="H34" s="14"/>
    </row>
    <row r="35" spans="1:7" s="44" customFormat="1" ht="71.25" customHeight="1" hidden="1">
      <c r="A35" s="44" t="s">
        <v>28</v>
      </c>
      <c r="C35" s="51"/>
      <c r="D35" s="51"/>
      <c r="G35" s="44" t="s">
        <v>29</v>
      </c>
    </row>
    <row r="36" spans="1:4" s="43" customFormat="1" ht="44.25" customHeight="1" hidden="1">
      <c r="A36" s="42" t="s">
        <v>5</v>
      </c>
      <c r="C36" s="27"/>
      <c r="D36" s="27"/>
    </row>
    <row r="37" ht="23.25" customHeight="1">
      <c r="A37" s="16"/>
    </row>
    <row r="43" ht="12.75">
      <c r="A43" s="16"/>
    </row>
    <row r="48" ht="12.75">
      <c r="A48" s="15"/>
    </row>
  </sheetData>
  <sheetProtection/>
  <mergeCells count="10">
    <mergeCell ref="B28:B29"/>
    <mergeCell ref="B31:B33"/>
    <mergeCell ref="A7:H7"/>
    <mergeCell ref="A8:H8"/>
    <mergeCell ref="I9:J9"/>
    <mergeCell ref="K9:L9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Рябов Владимир Александрович</cp:lastModifiedBy>
  <cp:lastPrinted>2021-06-22T09:54:42Z</cp:lastPrinted>
  <dcterms:created xsi:type="dcterms:W3CDTF">2001-04-27T10:13:03Z</dcterms:created>
  <dcterms:modified xsi:type="dcterms:W3CDTF">2022-11-28T09:29:55Z</dcterms:modified>
  <cp:category/>
  <cp:version/>
  <cp:contentType/>
  <cp:contentStatus/>
</cp:coreProperties>
</file>